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20" yWindow="-120" windowWidth="20730" windowHeight="11760" activeTab="1"/>
  </bookViews>
  <sheets>
    <sheet name="FP" sheetId="1" r:id="rId1"/>
    <sheet name="PL" sheetId="2" r:id="rId2"/>
  </sheets>
  <definedNames>
    <definedName name="_xlnm.Print_Area" localSheetId="0">FP!$A$1:$G$88</definedName>
    <definedName name="_xlnm.Print_Area" localSheetId="1">PL!$A$1:$G$41</definedName>
  </definedNames>
  <calcPr calcId="19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 i="2"/>
  <c r="C18"/>
  <c r="E12"/>
  <c r="F12" s="1"/>
  <c r="E11"/>
  <c r="F11" s="1"/>
  <c r="D14"/>
  <c r="C14"/>
  <c r="B2"/>
  <c r="B3"/>
  <c r="B1"/>
  <c r="D20" l="1"/>
  <c r="D23" s="1"/>
  <c r="C20"/>
  <c r="C23" s="1"/>
  <c r="E49" i="1"/>
  <c r="D45"/>
  <c r="C45"/>
  <c r="E48"/>
  <c r="E47"/>
  <c r="E46"/>
  <c r="E45" s="1"/>
  <c r="E43"/>
  <c r="F43" s="1"/>
  <c r="E42"/>
  <c r="E41"/>
  <c r="E40"/>
  <c r="E38" s="1"/>
  <c r="D38"/>
  <c r="C38"/>
  <c r="D32"/>
  <c r="C32"/>
  <c r="E36"/>
  <c r="E35"/>
  <c r="F35" s="1"/>
  <c r="E34"/>
  <c r="E33"/>
  <c r="F33" s="1"/>
  <c r="E26"/>
  <c r="F26" s="1"/>
  <c r="E25"/>
  <c r="E24" s="1"/>
  <c r="D24"/>
  <c r="C24"/>
  <c r="D20"/>
  <c r="C20"/>
  <c r="E22"/>
  <c r="F22" s="1"/>
  <c r="E21"/>
  <c r="F21" s="1"/>
  <c r="F23" i="2"/>
  <c r="F22"/>
  <c r="E19"/>
  <c r="E18"/>
  <c r="F18" s="1"/>
  <c r="E17"/>
  <c r="F17" s="1"/>
  <c r="E16"/>
  <c r="F16" s="1"/>
  <c r="F14"/>
  <c r="E13"/>
  <c r="D21"/>
  <c r="F36" i="1"/>
  <c r="F42"/>
  <c r="F47"/>
  <c r="F48"/>
  <c r="F49"/>
  <c r="E18"/>
  <c r="F18" s="1"/>
  <c r="E17"/>
  <c r="F17" s="1"/>
  <c r="E16"/>
  <c r="F16" s="1"/>
  <c r="E11"/>
  <c r="F11" s="1"/>
  <c r="E12"/>
  <c r="F12" s="1"/>
  <c r="E13"/>
  <c r="F13" s="1"/>
  <c r="D15"/>
  <c r="C15"/>
  <c r="D10"/>
  <c r="C10"/>
  <c r="F20" i="2" l="1"/>
  <c r="C21"/>
  <c r="E21" s="1"/>
  <c r="F40" i="1"/>
  <c r="F46"/>
  <c r="C51"/>
  <c r="F38"/>
  <c r="F45"/>
  <c r="D51"/>
  <c r="F51" s="1"/>
  <c r="C28"/>
  <c r="D28"/>
  <c r="E20"/>
  <c r="F25"/>
  <c r="E32"/>
  <c r="E15"/>
  <c r="F15" s="1"/>
  <c r="E10"/>
  <c r="F10" s="1"/>
  <c r="E28" l="1"/>
  <c r="F28" s="1"/>
</calcChain>
</file>

<file path=xl/sharedStrings.xml><?xml version="1.0" encoding="utf-8"?>
<sst xmlns="http://schemas.openxmlformats.org/spreadsheetml/2006/main" count="113" uniqueCount="79">
  <si>
    <t>Client</t>
  </si>
  <si>
    <t>Period Ended</t>
  </si>
  <si>
    <t>Subject</t>
  </si>
  <si>
    <t>Prepared By</t>
  </si>
  <si>
    <t>Date</t>
  </si>
  <si>
    <t>Reviewed By</t>
  </si>
  <si>
    <t>Statement of Financial Position</t>
  </si>
  <si>
    <t>Particulars</t>
  </si>
  <si>
    <t>As at June 30, 2021</t>
  </si>
  <si>
    <t>Change</t>
  </si>
  <si>
    <t>Note Ref</t>
  </si>
  <si>
    <t>Taka</t>
  </si>
  <si>
    <t>Amount</t>
  </si>
  <si>
    <t>%</t>
  </si>
  <si>
    <t>Non Current Assets</t>
  </si>
  <si>
    <t>Current assets</t>
  </si>
  <si>
    <t>Inventories</t>
  </si>
  <si>
    <t>Trade and other receivables</t>
  </si>
  <si>
    <t>Advances, deposits and prepayments</t>
  </si>
  <si>
    <t>Cash and cash equivalents</t>
  </si>
  <si>
    <t>Total assets</t>
  </si>
  <si>
    <t>Equity and Liabilities</t>
  </si>
  <si>
    <t>Shareholders' equity</t>
  </si>
  <si>
    <t>Share capital</t>
  </si>
  <si>
    <t>Share premium</t>
  </si>
  <si>
    <t>Retained earnings</t>
  </si>
  <si>
    <t>Non current liabilities</t>
  </si>
  <si>
    <t>Current liabilities</t>
  </si>
  <si>
    <t>Trade and other payables</t>
  </si>
  <si>
    <t>Provision for tax</t>
  </si>
  <si>
    <t>Total equity and liabilities</t>
  </si>
  <si>
    <t>Explanations for the changes:</t>
  </si>
  <si>
    <t>Note 1</t>
  </si>
  <si>
    <t>Note 2</t>
  </si>
  <si>
    <t>Note 3</t>
  </si>
  <si>
    <t>Note 4</t>
  </si>
  <si>
    <t>Trade and other receivable: Net increase 6 million in compare to 2013. Perhaps this is due to the higher sale in this year. Need to ensure the circulation of confirmations and their replies in time. If we don’t get the confirmations back we need to check the subsequent position very carefully or need to check the accuracy of invoice creation for those receivables. We need to check the impact of inter-company receivables movement and their logical changes.</t>
  </si>
  <si>
    <t>Note 5</t>
  </si>
  <si>
    <t>Note 6</t>
  </si>
  <si>
    <t>Note 7</t>
  </si>
  <si>
    <t>Property, plant &amp; equipment</t>
  </si>
  <si>
    <t>Statement of Profit &amp; Loss</t>
  </si>
  <si>
    <t>Sale/Service</t>
  </si>
  <si>
    <t>Less: Cost of Goods sold</t>
  </si>
  <si>
    <t>As at June 30, 2022</t>
  </si>
  <si>
    <t>Big Boss Corporation Ltd.</t>
  </si>
  <si>
    <t>Analytical Procedure</t>
  </si>
  <si>
    <t>as at june 30, 2022</t>
  </si>
  <si>
    <t>Pre-Production Expense</t>
  </si>
  <si>
    <t>Investment</t>
  </si>
  <si>
    <t>Aptech Caswier Limited</t>
  </si>
  <si>
    <t>Investment in FDR</t>
  </si>
  <si>
    <t>Interproject Current Account</t>
  </si>
  <si>
    <t>Reserves(Tax holiday)</t>
  </si>
  <si>
    <t>Long Term Loan</t>
  </si>
  <si>
    <t>Loan Against FSF EOI</t>
  </si>
  <si>
    <t>Loan Against EDF</t>
  </si>
  <si>
    <t>Liability for other Expense</t>
  </si>
  <si>
    <t>Liabilities for Expense</t>
  </si>
  <si>
    <t>Usually net property, plant &amp; equipment decreases due to depreciation charges. But this year it has increased by more than 3% which indicates the little addition in this year. Business expansion might be the key reason for that. As it increased for additon of assets we have to check the related documents of assets addition.</t>
  </si>
  <si>
    <t>Advance,Deposits &amp; Prepayments increased more than 67% which is a significant change in this year. Usually it increases for the payment of advance salaries,Loans &amp; Prepayments to Supplier. We have to check the related documents of the payments</t>
  </si>
  <si>
    <t xml:space="preserve">In 2021 closing balance of inventories was 453 million whereas in 2022 that was 72 million, net decrease is 381 million. Very significant change. Need to check very carefully. This may be the impact of higher sale in this year. We need to perform logic test with the changes in revenue. </t>
  </si>
  <si>
    <t>Cash and cash have decreased from 105m in 2021 to 60m in 2022 by 42% mainly due to payment a large amount of advance &amp; Prepayments</t>
  </si>
  <si>
    <t>Investment in FDR Decresed 26% which is very Substantial. That may be happended due to encashment or withdrawal of FDR. We need to check the Encashment Certificate &amp; Bank Statement Properly.</t>
  </si>
  <si>
    <t>Long Term Loan ( Machinery) has been Decresed more than 21% because of may be for repayment of the loan. We have to check the loan amortization schedule.</t>
  </si>
  <si>
    <t>Loan Against Edf is increased by 1056% which is very significant in this year. It is may be for arranging finance for the company. We have to check the sanction Letter &amp; loan Amortization Letter.</t>
  </si>
  <si>
    <t>Gross Profit</t>
  </si>
  <si>
    <t>Expenses</t>
  </si>
  <si>
    <t>Admin,Financial &amp; Selling</t>
  </si>
  <si>
    <t>Financial Expense</t>
  </si>
  <si>
    <t>other income</t>
  </si>
  <si>
    <t>Net Profit</t>
  </si>
  <si>
    <t>Net Profit Before Income Tax</t>
  </si>
  <si>
    <t>Sales Revenue has increased about 30 % more than the Last year which is significant. We have to check sales ledger,vat return properly to reconcile the sales.</t>
  </si>
  <si>
    <t>Cost of Goods sold also increased by 30% compare to last year. We have to check the Purchase Ledger Properly.</t>
  </si>
  <si>
    <t>Admin Expense increased a very significant amount approaximately 261%. We have to check the accuarcy &amp; Control of the payment procedure of the company propoerly.</t>
  </si>
  <si>
    <t>Jahidul Islam</t>
  </si>
  <si>
    <t>Moinul Islam FCA</t>
  </si>
  <si>
    <t>Long Term Loan (Machinery)</t>
  </si>
</sst>
</file>

<file path=xl/styles.xml><?xml version="1.0" encoding="utf-8"?>
<styleSheet xmlns="http://schemas.openxmlformats.org/spreadsheetml/2006/main">
  <numFmts count="2">
    <numFmt numFmtId="43" formatCode="_(* #,##0.00_);_(* \(#,##0.00\);_(* &quot;-&quot;??_);_(@_)"/>
    <numFmt numFmtId="164" formatCode="_(* #,##0_);_(* \(#,##0\);_(* &quot;-&quot;??_);_(@_)"/>
  </numFmts>
  <fonts count="8">
    <font>
      <sz val="11"/>
      <color theme="1"/>
      <name val="Calibri"/>
      <family val="2"/>
      <scheme val="minor"/>
    </font>
    <font>
      <sz val="11"/>
      <color theme="1"/>
      <name val="Calibri"/>
      <family val="2"/>
      <scheme val="minor"/>
    </font>
    <font>
      <sz val="8"/>
      <name val="Calibri"/>
      <family val="2"/>
      <scheme val="minor"/>
    </font>
    <font>
      <b/>
      <sz val="10"/>
      <color theme="1"/>
      <name val="Cambria"/>
      <family val="1"/>
    </font>
    <font>
      <sz val="10"/>
      <color theme="1"/>
      <name val="Cambria"/>
      <family val="1"/>
    </font>
    <font>
      <b/>
      <i/>
      <sz val="10"/>
      <color theme="1"/>
      <name val="Cambria"/>
      <family val="1"/>
    </font>
    <font>
      <b/>
      <u/>
      <sz val="10"/>
      <color theme="1"/>
      <name val="Cambria"/>
      <family val="1"/>
    </font>
    <font>
      <b/>
      <sz val="10"/>
      <color rgb="FF000000"/>
      <name val="Cambria"/>
      <family val="1"/>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3">
    <xf numFmtId="0" fontId="0" fillId="0" borderId="0" xfId="0"/>
    <xf numFmtId="0" fontId="3" fillId="0" borderId="0" xfId="0" applyFont="1"/>
    <xf numFmtId="0" fontId="3" fillId="0" borderId="0" xfId="0" applyFont="1" applyAlignment="1">
      <alignment horizontal="left"/>
    </xf>
    <xf numFmtId="0" fontId="4" fillId="0" borderId="0" xfId="0" applyFont="1"/>
    <xf numFmtId="15" fontId="3" fillId="0" borderId="0" xfId="0" applyNumberFormat="1" applyFont="1" applyAlignment="1">
      <alignment horizontal="left"/>
    </xf>
    <xf numFmtId="0" fontId="3" fillId="0" borderId="1" xfId="0" applyFont="1" applyBorder="1" applyAlignment="1">
      <alignment horizontal="center" vertical="center"/>
    </xf>
    <xf numFmtId="0" fontId="3" fillId="0" borderId="1" xfId="0" applyFont="1" applyBorder="1" applyAlignment="1">
      <alignment horizontal="center" wrapText="1"/>
    </xf>
    <xf numFmtId="0" fontId="3" fillId="0" borderId="1" xfId="0" applyFont="1" applyBorder="1"/>
    <xf numFmtId="0" fontId="3" fillId="0" borderId="1" xfId="0" applyFont="1" applyBorder="1" applyAlignment="1">
      <alignment horizontal="center"/>
    </xf>
    <xf numFmtId="0" fontId="3" fillId="0" borderId="0" xfId="0" applyFont="1" applyBorder="1"/>
    <xf numFmtId="0" fontId="4" fillId="0" borderId="0" xfId="0" applyFont="1" applyBorder="1"/>
    <xf numFmtId="164" fontId="3" fillId="0" borderId="1" xfId="1" applyNumberFormat="1" applyFont="1" applyBorder="1"/>
    <xf numFmtId="9" fontId="4" fillId="0" borderId="1" xfId="2" applyFont="1" applyBorder="1"/>
    <xf numFmtId="0" fontId="4" fillId="0" borderId="0" xfId="0" applyFont="1" applyBorder="1" applyAlignment="1">
      <alignment horizontal="left" vertical="center" indent="2"/>
    </xf>
    <xf numFmtId="164" fontId="4" fillId="0" borderId="1" xfId="1" applyNumberFormat="1" applyFont="1" applyBorder="1"/>
    <xf numFmtId="0" fontId="4" fillId="0" borderId="1" xfId="0" applyFont="1" applyBorder="1"/>
    <xf numFmtId="0" fontId="5" fillId="0" borderId="0" xfId="0" applyFont="1" applyBorder="1"/>
    <xf numFmtId="0" fontId="4" fillId="0" borderId="0" xfId="0" applyFont="1" applyBorder="1" applyAlignment="1">
      <alignment horizontal="left" indent="2"/>
    </xf>
    <xf numFmtId="164" fontId="4" fillId="0" borderId="4" xfId="1" applyNumberFormat="1" applyFont="1" applyBorder="1"/>
    <xf numFmtId="0" fontId="3" fillId="0" borderId="0" xfId="0" applyFont="1" applyBorder="1" applyAlignment="1">
      <alignment vertical="center"/>
    </xf>
    <xf numFmtId="164" fontId="3" fillId="0" borderId="2" xfId="1" applyNumberFormat="1" applyFont="1" applyBorder="1"/>
    <xf numFmtId="164" fontId="4" fillId="0" borderId="3" xfId="1" applyNumberFormat="1" applyFont="1" applyBorder="1"/>
    <xf numFmtId="0" fontId="6" fillId="0" borderId="0" xfId="0" applyFont="1" applyBorder="1"/>
    <xf numFmtId="0" fontId="5" fillId="0" borderId="0" xfId="0" applyFont="1" applyBorder="1" applyAlignment="1">
      <alignment vertical="center"/>
    </xf>
    <xf numFmtId="0" fontId="7" fillId="0" borderId="0" xfId="0" applyFont="1" applyAlignment="1">
      <alignment vertical="center"/>
    </xf>
    <xf numFmtId="0" fontId="4" fillId="0" borderId="0" xfId="0" applyFont="1" applyAlignment="1">
      <alignment horizontal="justify" vertical="top" wrapText="1"/>
    </xf>
    <xf numFmtId="0" fontId="4" fillId="0" borderId="0" xfId="0" applyFont="1" applyAlignment="1">
      <alignment horizontal="left" wrapText="1"/>
    </xf>
    <xf numFmtId="0" fontId="4" fillId="0" borderId="0" xfId="0" applyFont="1" applyAlignment="1">
      <alignment horizontal="justify" wrapText="1"/>
    </xf>
    <xf numFmtId="0" fontId="4" fillId="0" borderId="0" xfId="0" applyFont="1" applyAlignment="1">
      <alignment horizontal="justify" wrapText="1"/>
    </xf>
    <xf numFmtId="14" fontId="3" fillId="0" borderId="0" xfId="0" applyNumberFormat="1" applyFont="1" applyAlignment="1">
      <alignment horizontal="left"/>
    </xf>
    <xf numFmtId="0" fontId="3" fillId="0" borderId="0" xfId="0" applyFont="1" applyBorder="1" applyAlignment="1">
      <alignment horizontal="center"/>
    </xf>
    <xf numFmtId="0" fontId="3" fillId="0" borderId="5" xfId="0" applyFont="1" applyBorder="1" applyAlignment="1">
      <alignment horizontal="center"/>
    </xf>
    <xf numFmtId="0" fontId="4" fillId="0" borderId="0" xfId="0" applyFont="1" applyAlignment="1">
      <alignment horizontal="left" vertical="top"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87"/>
  <sheetViews>
    <sheetView view="pageBreakPreview" topLeftCell="A44" zoomScaleNormal="100" zoomScaleSheetLayoutView="100" workbookViewId="0">
      <selection activeCell="A8" sqref="A8:B9"/>
    </sheetView>
  </sheetViews>
  <sheetFormatPr defaultRowHeight="12.75"/>
  <cols>
    <col min="1" max="1" width="13.28515625" style="3" customWidth="1"/>
    <col min="2" max="2" width="22.140625" style="3" customWidth="1"/>
    <col min="3" max="3" width="15.28515625" style="3" bestFit="1" customWidth="1"/>
    <col min="4" max="4" width="16.7109375" style="3" customWidth="1"/>
    <col min="5" max="5" width="14.5703125" style="3" customWidth="1"/>
    <col min="6" max="6" width="7.85546875" style="3" customWidth="1"/>
    <col min="7" max="7" width="8.5703125" style="3" customWidth="1"/>
    <col min="8" max="16384" width="9.140625" style="3"/>
  </cols>
  <sheetData>
    <row r="1" spans="1:7">
      <c r="A1" s="1" t="s">
        <v>0</v>
      </c>
      <c r="B1" s="2" t="s">
        <v>45</v>
      </c>
      <c r="C1" s="1" t="s">
        <v>3</v>
      </c>
      <c r="D1" s="1" t="s">
        <v>76</v>
      </c>
      <c r="E1" s="1" t="s">
        <v>5</v>
      </c>
      <c r="F1" s="1" t="s">
        <v>77</v>
      </c>
    </row>
    <row r="2" spans="1:7">
      <c r="A2" s="1" t="s">
        <v>1</v>
      </c>
      <c r="B2" s="4">
        <v>44742</v>
      </c>
      <c r="C2" s="1" t="s">
        <v>4</v>
      </c>
      <c r="D2" s="1"/>
      <c r="E2" s="1" t="s">
        <v>4</v>
      </c>
      <c r="F2" s="1"/>
    </row>
    <row r="3" spans="1:7">
      <c r="A3" s="1" t="s">
        <v>2</v>
      </c>
      <c r="B3" s="2" t="s">
        <v>46</v>
      </c>
      <c r="C3" s="1"/>
      <c r="D3" s="1"/>
      <c r="E3" s="1"/>
      <c r="F3" s="1"/>
    </row>
    <row r="5" spans="1:7">
      <c r="A5" s="1" t="s">
        <v>6</v>
      </c>
    </row>
    <row r="6" spans="1:7">
      <c r="A6" s="3" t="s">
        <v>47</v>
      </c>
    </row>
    <row r="8" spans="1:7" ht="25.5">
      <c r="A8" s="5" t="s">
        <v>7</v>
      </c>
      <c r="B8" s="5"/>
      <c r="C8" s="6" t="s">
        <v>44</v>
      </c>
      <c r="D8" s="6" t="s">
        <v>8</v>
      </c>
      <c r="E8" s="5" t="s">
        <v>9</v>
      </c>
      <c r="F8" s="5"/>
      <c r="G8" s="7" t="s">
        <v>10</v>
      </c>
    </row>
    <row r="9" spans="1:7">
      <c r="A9" s="5"/>
      <c r="B9" s="5"/>
      <c r="C9" s="8" t="s">
        <v>11</v>
      </c>
      <c r="D9" s="8" t="s">
        <v>11</v>
      </c>
      <c r="E9" s="8" t="s">
        <v>12</v>
      </c>
      <c r="F9" s="8" t="s">
        <v>13</v>
      </c>
      <c r="G9" s="8"/>
    </row>
    <row r="10" spans="1:7">
      <c r="A10" s="9" t="s">
        <v>14</v>
      </c>
      <c r="B10" s="10"/>
      <c r="C10" s="11">
        <f>SUM(C11:C13)</f>
        <v>2573531505</v>
      </c>
      <c r="D10" s="11">
        <f>SUM(D11:D13)</f>
        <v>1948237716</v>
      </c>
      <c r="E10" s="11">
        <f>C10-D10</f>
        <v>625293789</v>
      </c>
      <c r="F10" s="12">
        <f>E10/D10</f>
        <v>0.3209535386081192</v>
      </c>
    </row>
    <row r="11" spans="1:7">
      <c r="A11" s="13" t="s">
        <v>40</v>
      </c>
      <c r="B11" s="10"/>
      <c r="C11" s="14">
        <v>1107913324</v>
      </c>
      <c r="D11" s="14">
        <v>1071818678</v>
      </c>
      <c r="E11" s="14">
        <f t="shared" ref="E11:E13" si="0">C11-D11</f>
        <v>36094646</v>
      </c>
      <c r="F11" s="12">
        <f t="shared" ref="F11:F51" si="1">E11/D11</f>
        <v>3.3676074825783171E-2</v>
      </c>
      <c r="G11" s="15" t="s">
        <v>32</v>
      </c>
    </row>
    <row r="12" spans="1:7">
      <c r="A12" s="13" t="s">
        <v>48</v>
      </c>
      <c r="B12" s="10"/>
      <c r="C12" s="14">
        <v>47301</v>
      </c>
      <c r="D12" s="14">
        <v>47301</v>
      </c>
      <c r="E12" s="14">
        <f t="shared" si="0"/>
        <v>0</v>
      </c>
      <c r="F12" s="12">
        <f t="shared" si="1"/>
        <v>0</v>
      </c>
      <c r="G12" s="15"/>
    </row>
    <row r="13" spans="1:7">
      <c r="A13" s="13" t="s">
        <v>18</v>
      </c>
      <c r="B13" s="10"/>
      <c r="C13" s="14">
        <v>1465570880</v>
      </c>
      <c r="D13" s="14">
        <v>876371737</v>
      </c>
      <c r="E13" s="14">
        <f t="shared" si="0"/>
        <v>589199143</v>
      </c>
      <c r="F13" s="12">
        <f t="shared" si="1"/>
        <v>0.67231645901424131</v>
      </c>
      <c r="G13" s="15" t="s">
        <v>33</v>
      </c>
    </row>
    <row r="14" spans="1:7">
      <c r="A14" s="10"/>
      <c r="B14" s="10"/>
      <c r="C14" s="14"/>
      <c r="D14" s="14"/>
      <c r="E14" s="14"/>
      <c r="F14" s="12"/>
      <c r="G14" s="15"/>
    </row>
    <row r="15" spans="1:7">
      <c r="A15" s="16" t="s">
        <v>15</v>
      </c>
      <c r="B15" s="10"/>
      <c r="C15" s="11">
        <f>SUM(C16:C18)</f>
        <v>2113726084</v>
      </c>
      <c r="D15" s="11">
        <f>SUM(D16:D18)</f>
        <v>2484087249</v>
      </c>
      <c r="E15" s="11">
        <f>C15-D15</f>
        <v>-370361165</v>
      </c>
      <c r="F15" s="12">
        <f t="shared" si="1"/>
        <v>-0.14909346084727637</v>
      </c>
      <c r="G15" s="15"/>
    </row>
    <row r="16" spans="1:7">
      <c r="A16" s="13" t="s">
        <v>16</v>
      </c>
      <c r="B16" s="10"/>
      <c r="C16" s="14">
        <v>72145500</v>
      </c>
      <c r="D16" s="14">
        <v>453255600</v>
      </c>
      <c r="E16" s="14">
        <f t="shared" ref="E16:E28" si="2">C16-D16</f>
        <v>-381110100</v>
      </c>
      <c r="F16" s="12">
        <f t="shared" si="1"/>
        <v>-0.84082822142738001</v>
      </c>
      <c r="G16" s="15" t="s">
        <v>34</v>
      </c>
    </row>
    <row r="17" spans="1:7">
      <c r="A17" s="13" t="s">
        <v>17</v>
      </c>
      <c r="B17" s="10"/>
      <c r="C17" s="14">
        <v>1980624800</v>
      </c>
      <c r="D17" s="14">
        <v>1925525500</v>
      </c>
      <c r="E17" s="14">
        <f t="shared" si="2"/>
        <v>55099300</v>
      </c>
      <c r="F17" s="12">
        <f t="shared" si="1"/>
        <v>2.8615201408654416E-2</v>
      </c>
      <c r="G17" s="15"/>
    </row>
    <row r="18" spans="1:7">
      <c r="A18" s="13" t="s">
        <v>19</v>
      </c>
      <c r="B18" s="10"/>
      <c r="C18" s="14">
        <v>60955784</v>
      </c>
      <c r="D18" s="14">
        <v>105306149</v>
      </c>
      <c r="E18" s="14">
        <f t="shared" si="2"/>
        <v>-44350365</v>
      </c>
      <c r="F18" s="12">
        <f t="shared" si="1"/>
        <v>-0.42115646067353579</v>
      </c>
      <c r="G18" s="15" t="s">
        <v>35</v>
      </c>
    </row>
    <row r="19" spans="1:7">
      <c r="A19" s="10"/>
      <c r="B19" s="10"/>
      <c r="C19" s="14"/>
      <c r="D19" s="14"/>
      <c r="E19" s="14"/>
      <c r="F19" s="12"/>
      <c r="G19" s="15"/>
    </row>
    <row r="20" spans="1:7">
      <c r="A20" s="9" t="s">
        <v>49</v>
      </c>
      <c r="B20" s="10"/>
      <c r="C20" s="11">
        <f>SUM(C21:C22)</f>
        <v>277482730</v>
      </c>
      <c r="D20" s="11">
        <f t="shared" ref="D20:E20" si="3">SUM(D21:D22)</f>
        <v>368941415</v>
      </c>
      <c r="E20" s="11">
        <f t="shared" si="3"/>
        <v>-91458685</v>
      </c>
      <c r="F20" s="12"/>
      <c r="G20" s="15"/>
    </row>
    <row r="21" spans="1:7">
      <c r="A21" s="17" t="s">
        <v>50</v>
      </c>
      <c r="B21" s="10"/>
      <c r="C21" s="18">
        <v>15300000</v>
      </c>
      <c r="D21" s="18">
        <v>15300000</v>
      </c>
      <c r="E21" s="14">
        <f t="shared" si="2"/>
        <v>0</v>
      </c>
      <c r="F21" s="12">
        <f t="shared" si="1"/>
        <v>0</v>
      </c>
      <c r="G21" s="15"/>
    </row>
    <row r="22" spans="1:7">
      <c r="A22" s="17" t="s">
        <v>51</v>
      </c>
      <c r="B22" s="10"/>
      <c r="C22" s="18">
        <v>262182730</v>
      </c>
      <c r="D22" s="18">
        <v>353641415</v>
      </c>
      <c r="E22" s="14">
        <f t="shared" si="2"/>
        <v>-91458685</v>
      </c>
      <c r="F22" s="12">
        <f t="shared" si="1"/>
        <v>-0.25861983670662553</v>
      </c>
      <c r="G22" s="15" t="s">
        <v>37</v>
      </c>
    </row>
    <row r="23" spans="1:7">
      <c r="A23" s="10"/>
      <c r="B23" s="10"/>
      <c r="C23" s="18"/>
      <c r="D23" s="18"/>
      <c r="E23" s="18"/>
      <c r="F23" s="12"/>
      <c r="G23" s="15"/>
    </row>
    <row r="24" spans="1:7">
      <c r="A24" s="9" t="s">
        <v>52</v>
      </c>
      <c r="B24" s="10"/>
      <c r="C24" s="11">
        <f>SUM(C25:C26)</f>
        <v>38675490</v>
      </c>
      <c r="D24" s="11">
        <f t="shared" ref="D24" si="4">SUM(D25:D26)</f>
        <v>38675490</v>
      </c>
      <c r="E24" s="11">
        <f t="shared" ref="E24" si="5">SUM(E25:E26)</f>
        <v>0</v>
      </c>
      <c r="F24" s="12"/>
      <c r="G24" s="15"/>
    </row>
    <row r="25" spans="1:7">
      <c r="A25" s="17" t="s">
        <v>50</v>
      </c>
      <c r="B25" s="10"/>
      <c r="C25" s="18">
        <v>11675490</v>
      </c>
      <c r="D25" s="18">
        <v>11675490</v>
      </c>
      <c r="E25" s="14">
        <f t="shared" si="2"/>
        <v>0</v>
      </c>
      <c r="F25" s="12">
        <f t="shared" si="1"/>
        <v>0</v>
      </c>
      <c r="G25" s="15"/>
    </row>
    <row r="26" spans="1:7">
      <c r="A26" s="17" t="s">
        <v>51</v>
      </c>
      <c r="B26" s="10"/>
      <c r="C26" s="18">
        <v>27000000</v>
      </c>
      <c r="D26" s="18">
        <v>27000000</v>
      </c>
      <c r="E26" s="14">
        <f t="shared" si="2"/>
        <v>0</v>
      </c>
      <c r="F26" s="12">
        <f t="shared" si="1"/>
        <v>0</v>
      </c>
      <c r="G26" s="15"/>
    </row>
    <row r="27" spans="1:7">
      <c r="A27" s="10"/>
      <c r="B27" s="10"/>
      <c r="C27" s="18"/>
      <c r="D27" s="18"/>
      <c r="E27" s="18"/>
      <c r="F27" s="12"/>
      <c r="G27" s="15"/>
    </row>
    <row r="28" spans="1:7" ht="13.5" thickBot="1">
      <c r="A28" s="19" t="s">
        <v>20</v>
      </c>
      <c r="B28" s="10"/>
      <c r="C28" s="20">
        <f>C15+C10+C20+C24</f>
        <v>5003415809</v>
      </c>
      <c r="D28" s="20">
        <f>D15+D10+D20+D24</f>
        <v>4839941870</v>
      </c>
      <c r="E28" s="20">
        <f t="shared" si="2"/>
        <v>163473939</v>
      </c>
      <c r="F28" s="12">
        <f t="shared" si="1"/>
        <v>3.377601289248542E-2</v>
      </c>
      <c r="G28" s="15"/>
    </row>
    <row r="29" spans="1:7" ht="13.5" thickTop="1">
      <c r="A29" s="10"/>
      <c r="B29" s="10"/>
      <c r="C29" s="21"/>
      <c r="D29" s="21"/>
      <c r="E29" s="21"/>
      <c r="F29" s="12"/>
      <c r="G29" s="15"/>
    </row>
    <row r="30" spans="1:7">
      <c r="A30" s="22" t="s">
        <v>21</v>
      </c>
      <c r="B30" s="10"/>
      <c r="C30" s="14"/>
      <c r="D30" s="14"/>
      <c r="E30" s="14"/>
      <c r="F30" s="12"/>
      <c r="G30" s="15"/>
    </row>
    <row r="31" spans="1:7">
      <c r="A31" s="10"/>
      <c r="B31" s="10"/>
      <c r="C31" s="14"/>
      <c r="D31" s="14"/>
      <c r="E31" s="14"/>
      <c r="F31" s="12"/>
      <c r="G31" s="15"/>
    </row>
    <row r="32" spans="1:7">
      <c r="A32" s="23" t="s">
        <v>22</v>
      </c>
      <c r="B32" s="10"/>
      <c r="C32" s="11">
        <f>SUM(C33:C36)</f>
        <v>1198083168</v>
      </c>
      <c r="D32" s="11">
        <f t="shared" ref="D32:E32" si="6">SUM(D33:D36)</f>
        <v>1000330897</v>
      </c>
      <c r="E32" s="11">
        <f t="shared" si="6"/>
        <v>197752271</v>
      </c>
      <c r="F32" s="12"/>
      <c r="G32" s="15"/>
    </row>
    <row r="33" spans="1:7">
      <c r="A33" s="13" t="s">
        <v>23</v>
      </c>
      <c r="B33" s="10"/>
      <c r="C33" s="14">
        <v>10080000</v>
      </c>
      <c r="D33" s="14">
        <v>10080000</v>
      </c>
      <c r="E33" s="14">
        <f t="shared" ref="E33:E36" si="7">C33-D33</f>
        <v>0</v>
      </c>
      <c r="F33" s="12">
        <f t="shared" si="1"/>
        <v>0</v>
      </c>
      <c r="G33" s="15"/>
    </row>
    <row r="34" spans="1:7">
      <c r="A34" s="13" t="s">
        <v>24</v>
      </c>
      <c r="B34" s="10"/>
      <c r="C34" s="14">
        <v>0</v>
      </c>
      <c r="D34" s="14">
        <v>0</v>
      </c>
      <c r="E34" s="14">
        <f t="shared" si="7"/>
        <v>0</v>
      </c>
      <c r="F34" s="12"/>
      <c r="G34" s="15"/>
    </row>
    <row r="35" spans="1:7">
      <c r="A35" s="13" t="s">
        <v>53</v>
      </c>
      <c r="B35" s="10"/>
      <c r="C35" s="14">
        <v>7654512</v>
      </c>
      <c r="D35" s="14">
        <v>7654512</v>
      </c>
      <c r="E35" s="14">
        <f t="shared" si="7"/>
        <v>0</v>
      </c>
      <c r="F35" s="12">
        <f t="shared" si="1"/>
        <v>0</v>
      </c>
      <c r="G35" s="15"/>
    </row>
    <row r="36" spans="1:7">
      <c r="A36" s="13" t="s">
        <v>25</v>
      </c>
      <c r="B36" s="10"/>
      <c r="C36" s="14">
        <v>1180348656</v>
      </c>
      <c r="D36" s="14">
        <v>982596385</v>
      </c>
      <c r="E36" s="14">
        <f t="shared" si="7"/>
        <v>197752271</v>
      </c>
      <c r="F36" s="12">
        <f t="shared" si="1"/>
        <v>0.20125483262387536</v>
      </c>
      <c r="G36" s="15"/>
    </row>
    <row r="37" spans="1:7">
      <c r="A37" s="10"/>
      <c r="B37" s="10"/>
      <c r="C37" s="14"/>
      <c r="D37" s="14"/>
      <c r="E37" s="14"/>
      <c r="F37" s="12"/>
      <c r="G37" s="15"/>
    </row>
    <row r="38" spans="1:7">
      <c r="A38" s="23" t="s">
        <v>26</v>
      </c>
      <c r="B38" s="10"/>
      <c r="C38" s="11">
        <f>SUM(C39:C43)</f>
        <v>1661489892</v>
      </c>
      <c r="D38" s="11">
        <f>SUM(D39:D43)</f>
        <v>1395016031</v>
      </c>
      <c r="E38" s="11">
        <f t="shared" ref="E38" si="8">SUM(E39:E42)</f>
        <v>-179742610</v>
      </c>
      <c r="F38" s="12">
        <f t="shared" si="1"/>
        <v>-0.12884626843402919</v>
      </c>
      <c r="G38" s="15"/>
    </row>
    <row r="39" spans="1:7">
      <c r="A39" s="23"/>
      <c r="B39" s="10"/>
      <c r="C39" s="14"/>
      <c r="D39" s="14"/>
      <c r="E39" s="14"/>
      <c r="F39" s="12"/>
      <c r="G39" s="15"/>
    </row>
    <row r="40" spans="1:7">
      <c r="A40" s="13" t="s">
        <v>54</v>
      </c>
      <c r="B40" s="10"/>
      <c r="C40" s="14">
        <v>1010583540</v>
      </c>
      <c r="D40" s="14">
        <v>1275000586</v>
      </c>
      <c r="E40" s="14">
        <f t="shared" ref="E40:E43" si="9">C40-D40</f>
        <v>-264417046</v>
      </c>
      <c r="F40" s="12">
        <f t="shared" si="1"/>
        <v>-0.20738582311522169</v>
      </c>
      <c r="G40" s="15" t="s">
        <v>38</v>
      </c>
    </row>
    <row r="41" spans="1:7">
      <c r="A41" s="13" t="s">
        <v>78</v>
      </c>
      <c r="B41" s="10"/>
      <c r="C41" s="14">
        <v>97179629</v>
      </c>
      <c r="D41" s="14">
        <v>0</v>
      </c>
      <c r="E41" s="14">
        <f t="shared" si="9"/>
        <v>97179629</v>
      </c>
      <c r="F41" s="12"/>
      <c r="G41" s="15"/>
    </row>
    <row r="42" spans="1:7">
      <c r="A42" s="13" t="s">
        <v>55</v>
      </c>
      <c r="B42" s="10"/>
      <c r="C42" s="14">
        <v>65252865</v>
      </c>
      <c r="D42" s="14">
        <v>77758058</v>
      </c>
      <c r="E42" s="14">
        <f t="shared" si="9"/>
        <v>-12505193</v>
      </c>
      <c r="F42" s="12">
        <f t="shared" si="1"/>
        <v>-0.16082182762331848</v>
      </c>
      <c r="G42" s="15"/>
    </row>
    <row r="43" spans="1:7">
      <c r="A43" s="13" t="s">
        <v>56</v>
      </c>
      <c r="B43" s="10"/>
      <c r="C43" s="14">
        <v>488473858</v>
      </c>
      <c r="D43" s="14">
        <v>42257387</v>
      </c>
      <c r="E43" s="14">
        <f t="shared" si="9"/>
        <v>446216471</v>
      </c>
      <c r="F43" s="12">
        <f t="shared" si="1"/>
        <v>10.559490367920761</v>
      </c>
      <c r="G43" s="15" t="s">
        <v>39</v>
      </c>
    </row>
    <row r="44" spans="1:7">
      <c r="A44" s="10"/>
      <c r="B44" s="10"/>
      <c r="C44" s="14"/>
      <c r="D44" s="14"/>
      <c r="E44" s="14"/>
      <c r="F44" s="12"/>
      <c r="G44" s="15"/>
    </row>
    <row r="45" spans="1:7">
      <c r="A45" s="23" t="s">
        <v>27</v>
      </c>
      <c r="B45" s="10"/>
      <c r="C45" s="11">
        <f>SUM(C46:C50)</f>
        <v>2143842749</v>
      </c>
      <c r="D45" s="11">
        <f>SUM(D46:D50)</f>
        <v>2444594942</v>
      </c>
      <c r="E45" s="11">
        <f t="shared" ref="E45" si="10">SUM(E46:E49)</f>
        <v>-300752193</v>
      </c>
      <c r="F45" s="12">
        <f t="shared" si="1"/>
        <v>-0.12302741359431317</v>
      </c>
      <c r="G45" s="15"/>
    </row>
    <row r="46" spans="1:7">
      <c r="A46" s="13" t="s">
        <v>57</v>
      </c>
      <c r="B46" s="10"/>
      <c r="C46" s="14">
        <v>0</v>
      </c>
      <c r="D46" s="14">
        <v>285000</v>
      </c>
      <c r="E46" s="14">
        <f t="shared" ref="E46:E49" si="11">C46-D46</f>
        <v>-285000</v>
      </c>
      <c r="F46" s="12">
        <f t="shared" si="1"/>
        <v>-1</v>
      </c>
      <c r="G46" s="15"/>
    </row>
    <row r="47" spans="1:7">
      <c r="A47" s="13" t="s">
        <v>58</v>
      </c>
      <c r="B47" s="10"/>
      <c r="C47" s="14">
        <v>40735724</v>
      </c>
      <c r="D47" s="14">
        <v>27976391</v>
      </c>
      <c r="E47" s="14">
        <f t="shared" si="11"/>
        <v>12759333</v>
      </c>
      <c r="F47" s="12">
        <f t="shared" si="1"/>
        <v>0.45607501696698477</v>
      </c>
      <c r="G47" s="15"/>
    </row>
    <row r="48" spans="1:7">
      <c r="A48" s="13" t="s">
        <v>28</v>
      </c>
      <c r="B48" s="10"/>
      <c r="C48" s="14">
        <v>2040826659</v>
      </c>
      <c r="D48" s="14">
        <v>2370979222</v>
      </c>
      <c r="E48" s="14">
        <f t="shared" si="11"/>
        <v>-330152563</v>
      </c>
      <c r="F48" s="12">
        <f t="shared" si="1"/>
        <v>-0.13924734554253299</v>
      </c>
      <c r="G48" s="15"/>
    </row>
    <row r="49" spans="1:7">
      <c r="A49" s="13" t="s">
        <v>29</v>
      </c>
      <c r="B49" s="10"/>
      <c r="C49" s="14">
        <v>62280366</v>
      </c>
      <c r="D49" s="14">
        <v>45354329</v>
      </c>
      <c r="E49" s="14">
        <f t="shared" si="11"/>
        <v>16926037</v>
      </c>
      <c r="F49" s="12">
        <f t="shared" si="1"/>
        <v>0.37319562152490449</v>
      </c>
      <c r="G49" s="15"/>
    </row>
    <row r="50" spans="1:7">
      <c r="A50" s="10"/>
      <c r="B50" s="10"/>
      <c r="C50" s="14"/>
      <c r="D50" s="14"/>
      <c r="E50" s="14"/>
      <c r="F50" s="12"/>
      <c r="G50" s="15"/>
    </row>
    <row r="51" spans="1:7" ht="13.5" thickBot="1">
      <c r="A51" s="9" t="s">
        <v>30</v>
      </c>
      <c r="B51" s="10"/>
      <c r="C51" s="20">
        <f>C45+C38+C32</f>
        <v>5003415809</v>
      </c>
      <c r="D51" s="20">
        <f>D45+D38+D32</f>
        <v>4839941870</v>
      </c>
      <c r="E51" s="20"/>
      <c r="F51" s="12">
        <f t="shared" si="1"/>
        <v>0</v>
      </c>
      <c r="G51" s="15"/>
    </row>
    <row r="52" spans="1:7" ht="13.5" thickTop="1"/>
    <row r="54" spans="1:7">
      <c r="A54" s="24" t="s">
        <v>31</v>
      </c>
    </row>
    <row r="56" spans="1:7">
      <c r="A56" s="1" t="s">
        <v>32</v>
      </c>
      <c r="B56" s="25" t="s">
        <v>59</v>
      </c>
      <c r="C56" s="25"/>
      <c r="D56" s="25"/>
      <c r="E56" s="25"/>
      <c r="F56" s="25"/>
      <c r="G56" s="25"/>
    </row>
    <row r="57" spans="1:7">
      <c r="A57" s="1"/>
      <c r="B57" s="25"/>
      <c r="C57" s="25"/>
      <c r="D57" s="25"/>
      <c r="E57" s="25"/>
      <c r="F57" s="25"/>
      <c r="G57" s="25"/>
    </row>
    <row r="58" spans="1:7">
      <c r="A58" s="1"/>
      <c r="B58" s="25"/>
      <c r="C58" s="25"/>
      <c r="D58" s="25"/>
      <c r="E58" s="25"/>
      <c r="F58" s="25"/>
      <c r="G58" s="25"/>
    </row>
    <row r="59" spans="1:7" ht="16.5" customHeight="1">
      <c r="A59" s="1"/>
      <c r="B59" s="25"/>
      <c r="C59" s="25"/>
      <c r="D59" s="25"/>
      <c r="E59" s="25"/>
      <c r="F59" s="25"/>
      <c r="G59" s="25"/>
    </row>
    <row r="60" spans="1:7">
      <c r="A60" s="1"/>
    </row>
    <row r="61" spans="1:7">
      <c r="A61" s="1" t="s">
        <v>33</v>
      </c>
      <c r="B61" s="25" t="s">
        <v>60</v>
      </c>
      <c r="C61" s="25"/>
      <c r="D61" s="25"/>
      <c r="E61" s="25"/>
      <c r="F61" s="25"/>
      <c r="G61" s="25"/>
    </row>
    <row r="62" spans="1:7">
      <c r="A62" s="1"/>
      <c r="B62" s="25"/>
      <c r="C62" s="25"/>
      <c r="D62" s="25"/>
      <c r="E62" s="25"/>
      <c r="F62" s="25"/>
      <c r="G62" s="25"/>
    </row>
    <row r="63" spans="1:7" ht="12" customHeight="1">
      <c r="A63" s="1"/>
      <c r="B63" s="25"/>
      <c r="C63" s="25"/>
      <c r="D63" s="25"/>
      <c r="E63" s="25"/>
      <c r="F63" s="25"/>
      <c r="G63" s="25"/>
    </row>
    <row r="64" spans="1:7" ht="12" hidden="1" customHeight="1">
      <c r="A64" s="1"/>
      <c r="B64" s="25"/>
      <c r="C64" s="25"/>
      <c r="D64" s="25"/>
      <c r="E64" s="25"/>
      <c r="F64" s="25"/>
      <c r="G64" s="25"/>
    </row>
    <row r="65" spans="1:16">
      <c r="A65" s="1"/>
      <c r="B65" s="26"/>
      <c r="C65" s="26"/>
      <c r="D65" s="26"/>
      <c r="E65" s="26"/>
      <c r="F65" s="26"/>
      <c r="G65" s="26"/>
    </row>
    <row r="66" spans="1:16">
      <c r="A66" s="1" t="s">
        <v>34</v>
      </c>
      <c r="B66" s="25" t="s">
        <v>61</v>
      </c>
      <c r="C66" s="25"/>
      <c r="D66" s="25"/>
      <c r="E66" s="25"/>
      <c r="F66" s="25"/>
      <c r="G66" s="25"/>
    </row>
    <row r="67" spans="1:16">
      <c r="A67" s="1"/>
      <c r="B67" s="25"/>
      <c r="C67" s="25"/>
      <c r="D67" s="25"/>
      <c r="E67" s="25"/>
      <c r="F67" s="25"/>
      <c r="G67" s="25"/>
    </row>
    <row r="68" spans="1:16">
      <c r="A68" s="1"/>
      <c r="B68" s="25"/>
      <c r="C68" s="25"/>
      <c r="D68" s="25"/>
      <c r="E68" s="25"/>
      <c r="F68" s="25"/>
      <c r="G68" s="25"/>
    </row>
    <row r="69" spans="1:16" ht="4.5" customHeight="1">
      <c r="A69" s="1"/>
      <c r="B69" s="25"/>
      <c r="C69" s="25"/>
      <c r="D69" s="25"/>
      <c r="E69" s="25"/>
      <c r="F69" s="25"/>
      <c r="G69" s="25"/>
    </row>
    <row r="70" spans="1:16">
      <c r="A70" s="1"/>
    </row>
    <row r="71" spans="1:16" ht="14.25" customHeight="1">
      <c r="A71" s="1" t="s">
        <v>35</v>
      </c>
      <c r="B71" s="25" t="s">
        <v>62</v>
      </c>
      <c r="C71" s="25"/>
      <c r="D71" s="25"/>
      <c r="E71" s="25"/>
      <c r="F71" s="25"/>
      <c r="G71" s="25"/>
    </row>
    <row r="72" spans="1:16" ht="14.25" customHeight="1">
      <c r="A72" s="1"/>
      <c r="B72" s="25"/>
      <c r="C72" s="25"/>
      <c r="D72" s="25"/>
      <c r="E72" s="25"/>
      <c r="F72" s="25"/>
      <c r="G72" s="25"/>
    </row>
    <row r="73" spans="1:16" ht="14.25" customHeight="1">
      <c r="A73" s="1"/>
    </row>
    <row r="74" spans="1:16" ht="14.25" customHeight="1">
      <c r="A74" s="1" t="s">
        <v>37</v>
      </c>
      <c r="B74" s="27" t="s">
        <v>63</v>
      </c>
      <c r="C74" s="27"/>
      <c r="D74" s="27"/>
      <c r="E74" s="27"/>
      <c r="F74" s="27"/>
      <c r="G74" s="27"/>
    </row>
    <row r="75" spans="1:16" ht="14.25" customHeight="1">
      <c r="A75" s="1"/>
      <c r="B75" s="27"/>
      <c r="C75" s="27"/>
      <c r="D75" s="27"/>
      <c r="E75" s="27"/>
      <c r="F75" s="27"/>
      <c r="G75" s="27"/>
      <c r="K75" s="27" t="s">
        <v>36</v>
      </c>
      <c r="L75" s="27"/>
      <c r="M75" s="27"/>
      <c r="N75" s="27"/>
      <c r="O75" s="27"/>
      <c r="P75" s="27"/>
    </row>
    <row r="76" spans="1:16" ht="12.75" customHeight="1">
      <c r="A76" s="1"/>
      <c r="B76" s="27"/>
      <c r="C76" s="27"/>
      <c r="D76" s="27"/>
      <c r="E76" s="27"/>
      <c r="F76" s="27"/>
      <c r="G76" s="27"/>
      <c r="K76" s="27"/>
      <c r="L76" s="27"/>
      <c r="M76" s="27"/>
      <c r="N76" s="27"/>
      <c r="O76" s="27"/>
      <c r="P76" s="27"/>
    </row>
    <row r="77" spans="1:16" ht="14.25" hidden="1" customHeight="1">
      <c r="A77" s="1"/>
      <c r="B77" s="27"/>
      <c r="C77" s="27"/>
      <c r="D77" s="27"/>
      <c r="E77" s="27"/>
      <c r="F77" s="27"/>
      <c r="G77" s="27"/>
      <c r="K77" s="27"/>
      <c r="L77" s="27"/>
      <c r="M77" s="27"/>
      <c r="N77" s="27"/>
      <c r="O77" s="27"/>
      <c r="P77" s="27"/>
    </row>
    <row r="78" spans="1:16" ht="14.25" customHeight="1">
      <c r="A78" s="1"/>
      <c r="K78" s="27"/>
      <c r="L78" s="27"/>
      <c r="M78" s="27"/>
      <c r="N78" s="27"/>
      <c r="O78" s="27"/>
      <c r="P78" s="27"/>
    </row>
    <row r="79" spans="1:16" ht="14.25" customHeight="1">
      <c r="A79" s="1" t="s">
        <v>38</v>
      </c>
      <c r="B79" s="27" t="s">
        <v>64</v>
      </c>
      <c r="C79" s="27"/>
      <c r="D79" s="27"/>
      <c r="E79" s="27"/>
      <c r="F79" s="27"/>
      <c r="G79" s="27"/>
    </row>
    <row r="80" spans="1:16" ht="10.5" customHeight="1">
      <c r="A80" s="1"/>
      <c r="B80" s="27"/>
      <c r="C80" s="27"/>
      <c r="D80" s="27"/>
      <c r="E80" s="27"/>
      <c r="F80" s="27"/>
      <c r="G80" s="27"/>
    </row>
    <row r="81" spans="1:7" ht="4.5" customHeight="1">
      <c r="A81" s="1"/>
      <c r="B81" s="27"/>
      <c r="C81" s="27"/>
      <c r="D81" s="27"/>
      <c r="E81" s="27"/>
      <c r="F81" s="27"/>
      <c r="G81" s="27"/>
    </row>
    <row r="82" spans="1:7" ht="14.25" hidden="1" customHeight="1">
      <c r="A82" s="1"/>
      <c r="B82" s="27"/>
      <c r="C82" s="27"/>
      <c r="D82" s="27"/>
      <c r="E82" s="27"/>
      <c r="F82" s="27"/>
      <c r="G82" s="27"/>
    </row>
    <row r="83" spans="1:7" ht="14.25" customHeight="1">
      <c r="A83" s="1"/>
    </row>
    <row r="84" spans="1:7" ht="14.25" customHeight="1">
      <c r="A84" s="1" t="s">
        <v>39</v>
      </c>
      <c r="B84" s="27" t="s">
        <v>65</v>
      </c>
      <c r="C84" s="27"/>
      <c r="D84" s="27"/>
      <c r="E84" s="27"/>
      <c r="F84" s="27"/>
      <c r="G84" s="27"/>
    </row>
    <row r="85" spans="1:7" ht="25.5" customHeight="1">
      <c r="A85" s="1"/>
      <c r="B85" s="27"/>
      <c r="C85" s="27"/>
      <c r="D85" s="27"/>
      <c r="E85" s="27"/>
      <c r="F85" s="27"/>
      <c r="G85" s="27"/>
    </row>
    <row r="86" spans="1:7" ht="14.25" customHeight="1">
      <c r="A86" s="1"/>
      <c r="B86" s="28"/>
      <c r="C86" s="28"/>
      <c r="D86" s="28"/>
      <c r="E86" s="28"/>
      <c r="F86" s="28"/>
      <c r="G86" s="28"/>
    </row>
    <row r="87" spans="1:7" ht="1.5" customHeight="1">
      <c r="B87" s="27"/>
      <c r="C87" s="27"/>
      <c r="D87" s="27"/>
      <c r="E87" s="27"/>
      <c r="F87" s="27"/>
      <c r="G87" s="27"/>
    </row>
  </sheetData>
  <mergeCells count="11">
    <mergeCell ref="K75:P78"/>
    <mergeCell ref="B87:G87"/>
    <mergeCell ref="B71:G72"/>
    <mergeCell ref="B74:G77"/>
    <mergeCell ref="B79:G82"/>
    <mergeCell ref="B84:G85"/>
    <mergeCell ref="A8:B9"/>
    <mergeCell ref="E8:F8"/>
    <mergeCell ref="B56:G59"/>
    <mergeCell ref="B61:G64"/>
    <mergeCell ref="B66:G69"/>
  </mergeCells>
  <phoneticPr fontId="2" type="noConversion"/>
  <pageMargins left="0.7" right="0.7" top="0.75" bottom="0.75" header="0.3" footer="0.3"/>
  <pageSetup paperSize="9" scale="89" orientation="portrait" r:id="rId1"/>
  <rowBreaks count="1" manualBreakCount="1">
    <brk id="65" max="6" man="1"/>
  </rowBreaks>
</worksheet>
</file>

<file path=xl/worksheets/sheet2.xml><?xml version="1.0" encoding="utf-8"?>
<worksheet xmlns="http://schemas.openxmlformats.org/spreadsheetml/2006/main" xmlns:r="http://schemas.openxmlformats.org/officeDocument/2006/relationships">
  <dimension ref="A1:G41"/>
  <sheetViews>
    <sheetView tabSelected="1" view="pageBreakPreview" topLeftCell="A19" zoomScaleNormal="100" zoomScaleSheetLayoutView="100" workbookViewId="0">
      <selection activeCell="B28" sqref="B28:G31"/>
    </sheetView>
  </sheetViews>
  <sheetFormatPr defaultRowHeight="12.75"/>
  <cols>
    <col min="1" max="1" width="13.28515625" style="3" customWidth="1"/>
    <col min="2" max="2" width="21.140625" style="3" customWidth="1"/>
    <col min="3" max="3" width="15.85546875" style="3" customWidth="1"/>
    <col min="4" max="4" width="14.7109375" style="3" customWidth="1"/>
    <col min="5" max="5" width="14.85546875" style="3" customWidth="1"/>
    <col min="6" max="6" width="7.85546875" style="3" customWidth="1"/>
    <col min="7" max="16384" width="9.140625" style="3"/>
  </cols>
  <sheetData>
    <row r="1" spans="1:7">
      <c r="A1" s="1" t="s">
        <v>0</v>
      </c>
      <c r="B1" s="1" t="str">
        <f>FP!B1</f>
        <v>Big Boss Corporation Ltd.</v>
      </c>
      <c r="C1" s="1" t="s">
        <v>3</v>
      </c>
      <c r="D1" s="1"/>
      <c r="E1" s="1" t="s">
        <v>5</v>
      </c>
      <c r="F1" s="1"/>
    </row>
    <row r="2" spans="1:7">
      <c r="A2" s="1" t="s">
        <v>1</v>
      </c>
      <c r="B2" s="29">
        <f>FP!B2</f>
        <v>44742</v>
      </c>
      <c r="C2" s="1" t="s">
        <v>4</v>
      </c>
      <c r="D2" s="1"/>
      <c r="E2" s="1" t="s">
        <v>4</v>
      </c>
      <c r="F2" s="1"/>
    </row>
    <row r="3" spans="1:7">
      <c r="A3" s="1" t="s">
        <v>2</v>
      </c>
      <c r="B3" s="1" t="str">
        <f>FP!B3</f>
        <v>Analytical Procedure</v>
      </c>
      <c r="C3" s="1"/>
      <c r="D3" s="1"/>
      <c r="E3" s="1"/>
      <c r="F3" s="1"/>
    </row>
    <row r="5" spans="1:7">
      <c r="A5" s="3" t="s">
        <v>41</v>
      </c>
    </row>
    <row r="6" spans="1:7">
      <c r="A6" s="3" t="s">
        <v>47</v>
      </c>
    </row>
    <row r="8" spans="1:7" ht="25.5">
      <c r="A8" s="5" t="s">
        <v>7</v>
      </c>
      <c r="B8" s="5"/>
      <c r="C8" s="6" t="s">
        <v>44</v>
      </c>
      <c r="D8" s="6" t="s">
        <v>8</v>
      </c>
      <c r="E8" s="5" t="s">
        <v>9</v>
      </c>
      <c r="F8" s="5"/>
      <c r="G8" s="7" t="s">
        <v>10</v>
      </c>
    </row>
    <row r="9" spans="1:7">
      <c r="A9" s="5"/>
      <c r="B9" s="5"/>
      <c r="C9" s="8" t="s">
        <v>11</v>
      </c>
      <c r="D9" s="8" t="s">
        <v>11</v>
      </c>
      <c r="E9" s="8" t="s">
        <v>12</v>
      </c>
      <c r="F9" s="8" t="s">
        <v>13</v>
      </c>
      <c r="G9" s="8"/>
    </row>
    <row r="10" spans="1:7">
      <c r="A10" s="9"/>
      <c r="B10" s="10"/>
      <c r="C10" s="11"/>
      <c r="D10" s="11"/>
      <c r="E10" s="11"/>
      <c r="F10" s="12"/>
      <c r="G10" s="15"/>
    </row>
    <row r="11" spans="1:7">
      <c r="A11" s="13" t="s">
        <v>42</v>
      </c>
      <c r="B11" s="10"/>
      <c r="C11" s="14">
        <v>7876319884</v>
      </c>
      <c r="D11" s="14">
        <v>6056098956</v>
      </c>
      <c r="E11" s="14">
        <f>C11-D11</f>
        <v>1820220928</v>
      </c>
      <c r="F11" s="12">
        <f>E11/D11</f>
        <v>0.30055997123307243</v>
      </c>
      <c r="G11" s="15" t="s">
        <v>32</v>
      </c>
    </row>
    <row r="12" spans="1:7">
      <c r="A12" s="13" t="s">
        <v>43</v>
      </c>
      <c r="B12" s="10"/>
      <c r="C12" s="14">
        <v>7145772260</v>
      </c>
      <c r="D12" s="14">
        <v>5503787925</v>
      </c>
      <c r="E12" s="14">
        <f>C12-D12</f>
        <v>1641984335</v>
      </c>
      <c r="F12" s="12">
        <f>E12/D12</f>
        <v>0.29833713750880037</v>
      </c>
      <c r="G12" s="15" t="s">
        <v>33</v>
      </c>
    </row>
    <row r="13" spans="1:7">
      <c r="B13" s="10"/>
      <c r="C13" s="14"/>
      <c r="D13" s="14"/>
      <c r="E13" s="14">
        <f t="shared" ref="E13" si="0">C13-D13</f>
        <v>0</v>
      </c>
      <c r="F13" s="12"/>
      <c r="G13" s="15"/>
    </row>
    <row r="14" spans="1:7">
      <c r="A14" s="30" t="s">
        <v>66</v>
      </c>
      <c r="B14" s="31"/>
      <c r="C14" s="11">
        <f>C11-C12</f>
        <v>730547624</v>
      </c>
      <c r="D14" s="11">
        <f>D11-D12</f>
        <v>552311031</v>
      </c>
      <c r="E14" s="11"/>
      <c r="F14" s="12">
        <f t="shared" ref="F14:F23" si="1">E14/D14</f>
        <v>0</v>
      </c>
      <c r="G14" s="15"/>
    </row>
    <row r="15" spans="1:7">
      <c r="A15" s="16" t="s">
        <v>67</v>
      </c>
      <c r="B15" s="10"/>
      <c r="C15" s="11"/>
      <c r="D15" s="11"/>
      <c r="E15" s="11"/>
      <c r="F15" s="12"/>
      <c r="G15" s="15"/>
    </row>
    <row r="16" spans="1:7">
      <c r="A16" s="13" t="s">
        <v>68</v>
      </c>
      <c r="B16" s="10"/>
      <c r="C16" s="14">
        <v>360905623</v>
      </c>
      <c r="D16" s="14">
        <v>99907519</v>
      </c>
      <c r="E16" s="14">
        <f t="shared" ref="E16:E21" si="2">C16-D16</f>
        <v>260998104</v>
      </c>
      <c r="F16" s="12">
        <f t="shared" si="1"/>
        <v>2.6123970108796315</v>
      </c>
      <c r="G16" s="15"/>
    </row>
    <row r="17" spans="1:7">
      <c r="A17" s="13" t="s">
        <v>69</v>
      </c>
      <c r="B17" s="10"/>
      <c r="C17" s="14">
        <v>128656416</v>
      </c>
      <c r="D17" s="14">
        <v>151673386</v>
      </c>
      <c r="E17" s="14">
        <f t="shared" si="2"/>
        <v>-23016970</v>
      </c>
      <c r="F17" s="12">
        <f t="shared" si="1"/>
        <v>-0.15175351857708247</v>
      </c>
      <c r="G17" s="15"/>
    </row>
    <row r="18" spans="1:7">
      <c r="B18" s="10"/>
      <c r="C18" s="11">
        <f>SUM(C16:C17)</f>
        <v>489562039</v>
      </c>
      <c r="D18" s="11">
        <f>SUM(D16:D17)</f>
        <v>251580905</v>
      </c>
      <c r="E18" s="14">
        <f t="shared" si="2"/>
        <v>237981134</v>
      </c>
      <c r="F18" s="12">
        <f t="shared" si="1"/>
        <v>0.94594275348520585</v>
      </c>
      <c r="G18" s="15"/>
    </row>
    <row r="19" spans="1:7">
      <c r="A19" s="13"/>
      <c r="B19" s="10"/>
      <c r="C19" s="14"/>
      <c r="D19" s="14"/>
      <c r="E19" s="14">
        <f t="shared" si="2"/>
        <v>0</v>
      </c>
      <c r="F19" s="12"/>
      <c r="G19" s="15"/>
    </row>
    <row r="20" spans="1:7">
      <c r="A20" s="10" t="s">
        <v>71</v>
      </c>
      <c r="B20" s="10"/>
      <c r="C20" s="14">
        <f>C14-C18</f>
        <v>240985585</v>
      </c>
      <c r="D20" s="14">
        <f>D14-D18</f>
        <v>300730126</v>
      </c>
      <c r="E20" s="14"/>
      <c r="F20" s="12">
        <f t="shared" si="1"/>
        <v>0</v>
      </c>
      <c r="G20" s="15"/>
    </row>
    <row r="21" spans="1:7" ht="13.5" thickBot="1">
      <c r="A21" s="19"/>
      <c r="B21" s="10"/>
      <c r="C21" s="20">
        <f>C15+C10</f>
        <v>0</v>
      </c>
      <c r="D21" s="20">
        <f>D15+D10</f>
        <v>0</v>
      </c>
      <c r="E21" s="20">
        <f t="shared" si="2"/>
        <v>0</v>
      </c>
      <c r="F21" s="12"/>
      <c r="G21" s="15"/>
    </row>
    <row r="22" spans="1:7" ht="13.5" thickTop="1">
      <c r="A22" s="10" t="s">
        <v>70</v>
      </c>
      <c r="B22" s="10"/>
      <c r="C22" s="21">
        <v>19047052</v>
      </c>
      <c r="D22" s="21">
        <v>15792427</v>
      </c>
      <c r="E22" s="21"/>
      <c r="F22" s="12">
        <f t="shared" si="1"/>
        <v>0</v>
      </c>
      <c r="G22" s="15"/>
    </row>
    <row r="23" spans="1:7">
      <c r="A23" s="22" t="s">
        <v>72</v>
      </c>
      <c r="B23" s="10"/>
      <c r="C23" s="14">
        <f>C20+C22</f>
        <v>260032637</v>
      </c>
      <c r="D23" s="14">
        <f>D20+D22</f>
        <v>316522553</v>
      </c>
      <c r="E23" s="14"/>
      <c r="F23" s="12">
        <f t="shared" si="1"/>
        <v>0</v>
      </c>
      <c r="G23" s="15"/>
    </row>
    <row r="24" spans="1:7">
      <c r="A24" s="10"/>
      <c r="B24" s="10"/>
      <c r="C24" s="14"/>
      <c r="D24" s="14"/>
      <c r="E24" s="14"/>
      <c r="F24" s="12"/>
      <c r="G24" s="15"/>
    </row>
    <row r="26" spans="1:7">
      <c r="A26" s="24" t="s">
        <v>31</v>
      </c>
    </row>
    <row r="28" spans="1:7">
      <c r="A28" s="1" t="s">
        <v>32</v>
      </c>
      <c r="B28" s="25" t="s">
        <v>73</v>
      </c>
      <c r="C28" s="25"/>
      <c r="D28" s="25"/>
      <c r="E28" s="25"/>
      <c r="F28" s="25"/>
      <c r="G28" s="25"/>
    </row>
    <row r="29" spans="1:7">
      <c r="A29" s="1"/>
      <c r="B29" s="25"/>
      <c r="C29" s="25"/>
      <c r="D29" s="25"/>
      <c r="E29" s="25"/>
      <c r="F29" s="25"/>
      <c r="G29" s="25"/>
    </row>
    <row r="30" spans="1:7" ht="0.75" customHeight="1">
      <c r="A30" s="1"/>
      <c r="B30" s="25"/>
      <c r="C30" s="25"/>
      <c r="D30" s="25"/>
      <c r="E30" s="25"/>
      <c r="F30" s="25"/>
      <c r="G30" s="25"/>
    </row>
    <row r="31" spans="1:7" ht="9" hidden="1" customHeight="1">
      <c r="A31" s="1"/>
      <c r="B31" s="25"/>
      <c r="C31" s="25"/>
      <c r="D31" s="25"/>
      <c r="E31" s="25"/>
      <c r="F31" s="25"/>
      <c r="G31" s="25"/>
    </row>
    <row r="32" spans="1:7">
      <c r="A32" s="1"/>
    </row>
    <row r="33" spans="1:7">
      <c r="A33" s="1" t="s">
        <v>33</v>
      </c>
      <c r="B33" s="25" t="s">
        <v>74</v>
      </c>
      <c r="C33" s="25"/>
      <c r="D33" s="25"/>
      <c r="E33" s="25"/>
      <c r="F33" s="25"/>
      <c r="G33" s="25"/>
    </row>
    <row r="34" spans="1:7">
      <c r="A34" s="1"/>
      <c r="B34" s="25"/>
      <c r="C34" s="25"/>
      <c r="D34" s="25"/>
      <c r="E34" s="25"/>
      <c r="F34" s="25"/>
      <c r="G34" s="25"/>
    </row>
    <row r="35" spans="1:7" ht="0.75" customHeight="1">
      <c r="A35" s="1"/>
      <c r="B35" s="25"/>
      <c r="C35" s="25"/>
      <c r="D35" s="25"/>
      <c r="E35" s="25"/>
      <c r="F35" s="25"/>
      <c r="G35" s="25"/>
    </row>
    <row r="36" spans="1:7">
      <c r="A36" s="1"/>
      <c r="B36" s="26"/>
      <c r="C36" s="26"/>
      <c r="D36" s="26"/>
      <c r="E36" s="26"/>
      <c r="F36" s="26"/>
      <c r="G36" s="26"/>
    </row>
    <row r="37" spans="1:7">
      <c r="A37" s="1" t="s">
        <v>34</v>
      </c>
      <c r="B37" s="32" t="s">
        <v>75</v>
      </c>
      <c r="C37" s="32"/>
      <c r="D37" s="32"/>
      <c r="E37" s="32"/>
      <c r="F37" s="32"/>
      <c r="G37" s="32"/>
    </row>
    <row r="38" spans="1:7">
      <c r="A38" s="1"/>
      <c r="B38" s="32"/>
      <c r="C38" s="32"/>
      <c r="D38" s="32"/>
      <c r="E38" s="32"/>
      <c r="F38" s="32"/>
      <c r="G38" s="32"/>
    </row>
    <row r="39" spans="1:7" ht="3" customHeight="1">
      <c r="A39" s="1"/>
      <c r="B39" s="32"/>
      <c r="C39" s="32"/>
      <c r="D39" s="32"/>
      <c r="E39" s="32"/>
      <c r="F39" s="32"/>
      <c r="G39" s="32"/>
    </row>
    <row r="40" spans="1:7" hidden="1">
      <c r="A40" s="1"/>
      <c r="B40" s="32"/>
      <c r="C40" s="32"/>
      <c r="D40" s="32"/>
      <c r="E40" s="32"/>
      <c r="F40" s="32"/>
      <c r="G40" s="32"/>
    </row>
    <row r="41" spans="1:7">
      <c r="A41" s="1"/>
    </row>
  </sheetData>
  <mergeCells count="6">
    <mergeCell ref="A8:B9"/>
    <mergeCell ref="E8:F8"/>
    <mergeCell ref="B28:G31"/>
    <mergeCell ref="B33:G35"/>
    <mergeCell ref="B37:G40"/>
    <mergeCell ref="A14:B14"/>
  </mergeCells>
  <pageMargins left="0.7" right="0.7" top="0.75" bottom="0.75" header="0.3" footer="0.3"/>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FP</vt:lpstr>
      <vt:lpstr>PL</vt:lpstr>
      <vt:lpstr>FP!Print_Area</vt:lpstr>
      <vt:lpstr>PL!Print_Area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JAHID</dc:creator>
  <cp:lastModifiedBy>World</cp:lastModifiedBy>
  <cp:lastPrinted>2023-03-14T06:28:39Z</cp:lastPrinted>
  <dcterms:created xsi:type="dcterms:W3CDTF">2015-06-05T18:17:20Z</dcterms:created>
  <dcterms:modified xsi:type="dcterms:W3CDTF">2024-09-28T10:19:39Z</dcterms:modified>
</cp:coreProperties>
</file>